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5\JUNTA DE GOBIERNO 2025\4TO TRIMESTRE\"/>
    </mc:Choice>
  </mc:AlternateContent>
  <xr:revisionPtr revIDLastSave="0" documentId="13_ncr:1_{02C167C4-E089-4CA3-B3E9-579D0937FF97}" xr6:coauthVersionLast="47" xr6:coauthVersionMax="47" xr10:uidLastSave="{00000000-0000-0000-0000-000000000000}"/>
  <bookViews>
    <workbookView xWindow="-120" yWindow="-120" windowWidth="29040" windowHeight="15840" xr2:uid="{B1BD1962-7AFD-47AC-A93C-1827A505C92E}"/>
  </bookViews>
  <sheets>
    <sheet name="NOTAS" sheetId="1" r:id="rId1"/>
    <sheet name="AUDITORIAS" sheetId="2" r:id="rId2"/>
    <sheet name="FF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D6" i="1"/>
  <c r="C6" i="1"/>
  <c r="B6" i="1"/>
  <c r="F6" i="1" s="1"/>
  <c r="K7" i="1"/>
  <c r="D4" i="1"/>
  <c r="B3" i="1"/>
  <c r="D3" i="1"/>
  <c r="C3" i="1"/>
  <c r="B2" i="1"/>
  <c r="D2" i="1"/>
  <c r="C4" i="1"/>
  <c r="C2" i="1"/>
  <c r="B4" i="1"/>
  <c r="D5" i="1"/>
  <c r="J6" i="1" l="1"/>
  <c r="E2" i="1" l="1"/>
  <c r="F2" i="1" s="1"/>
  <c r="J2" i="1" s="1"/>
  <c r="E4" i="1" l="1"/>
  <c r="F4" i="1" s="1"/>
  <c r="J4" i="1" s="1"/>
  <c r="E3" i="1"/>
  <c r="F3" i="1" s="1"/>
  <c r="J3" i="1" s="1"/>
  <c r="O8" i="1" l="1"/>
  <c r="Q8" i="1" s="1"/>
  <c r="E16" i="2"/>
  <c r="D16" i="2"/>
  <c r="C16" i="2"/>
  <c r="L3" i="1"/>
  <c r="F5" i="1"/>
  <c r="E7" i="1"/>
  <c r="L5" i="1" l="1"/>
  <c r="J5" i="1"/>
  <c r="L4" i="1"/>
  <c r="L2" i="1"/>
  <c r="C7" i="1"/>
  <c r="L6" i="1"/>
  <c r="D7" i="1"/>
  <c r="B7" i="1"/>
  <c r="F7" i="1" s="1"/>
  <c r="F8" i="1" l="1"/>
  <c r="G7" i="1"/>
  <c r="F10" i="1" l="1"/>
  <c r="L7" i="1"/>
  <c r="I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</author>
  </authors>
  <commentList>
    <comment ref="K2" authorId="0" shapeId="0" xr:uid="{89542ABB-B707-43F5-92A7-D3285DF27292}">
      <text>
        <r>
          <rPr>
            <b/>
            <sz val="9"/>
            <color indexed="81"/>
            <rFont val="Tahoma"/>
            <family val="2"/>
          </rPr>
          <t>VANESSA:</t>
        </r>
        <r>
          <rPr>
            <sz val="9"/>
            <color indexed="81"/>
            <rFont val="Tahoma"/>
            <family val="2"/>
          </rPr>
          <t xml:space="preserve">
5.1.1 DE BALANZA
</t>
        </r>
      </text>
    </comment>
    <comment ref="O2" authorId="0" shapeId="0" xr:uid="{76A22BA4-F702-46FA-B44F-DCEC499B2738}">
      <text>
        <r>
          <rPr>
            <b/>
            <sz val="9"/>
            <color indexed="81"/>
            <rFont val="Tahoma"/>
            <family val="2"/>
          </rPr>
          <t>VANESSA:</t>
        </r>
        <r>
          <rPr>
            <sz val="9"/>
            <color indexed="81"/>
            <rFont val="Tahoma"/>
            <family val="2"/>
          </rPr>
          <t xml:space="preserve">
4.2.2.3</t>
        </r>
      </text>
    </comment>
    <comment ref="K3" authorId="0" shapeId="0" xr:uid="{E1B41FB3-12AF-4FF6-9F27-26EEA2765240}">
      <text>
        <r>
          <rPr>
            <b/>
            <sz val="9"/>
            <color indexed="81"/>
            <rFont val="Tahoma"/>
            <family val="2"/>
          </rPr>
          <t>VANESSA:</t>
        </r>
        <r>
          <rPr>
            <sz val="9"/>
            <color indexed="81"/>
            <rFont val="Tahoma"/>
            <family val="2"/>
          </rPr>
          <t xml:space="preserve">
5.1.2 DE BALANZA
</t>
        </r>
      </text>
    </comment>
    <comment ref="O3" authorId="0" shapeId="0" xr:uid="{EB192A98-0C55-4D8B-A96B-02D2EF05B840}">
      <text>
        <r>
          <rPr>
            <b/>
            <sz val="9"/>
            <color indexed="81"/>
            <rFont val="Tahoma"/>
            <family val="2"/>
          </rPr>
          <t>VANESSA:</t>
        </r>
        <r>
          <rPr>
            <sz val="9"/>
            <color indexed="81"/>
            <rFont val="Tahoma"/>
            <family val="2"/>
          </rPr>
          <t xml:space="preserve">
4.2.2.1</t>
        </r>
      </text>
    </comment>
    <comment ref="K4" authorId="0" shapeId="0" xr:uid="{0191AA66-7F0C-406C-99D5-2CD013C51FA0}">
      <text>
        <r>
          <rPr>
            <b/>
            <sz val="9"/>
            <color indexed="81"/>
            <rFont val="Tahoma"/>
            <family val="2"/>
          </rPr>
          <t>VANESSA:</t>
        </r>
        <r>
          <rPr>
            <sz val="9"/>
            <color indexed="81"/>
            <rFont val="Tahoma"/>
            <family val="2"/>
          </rPr>
          <t xml:space="preserve">
5.1.3 DE BALANZA</t>
        </r>
      </text>
    </comment>
    <comment ref="O4" authorId="0" shapeId="0" xr:uid="{E60F52B0-F833-4CB5-9B2A-F3BAFDC166A9}">
      <text>
        <r>
          <rPr>
            <b/>
            <sz val="9"/>
            <color indexed="81"/>
            <rFont val="Tahoma"/>
            <family val="2"/>
          </rPr>
          <t>VANESSA:</t>
        </r>
        <r>
          <rPr>
            <sz val="9"/>
            <color indexed="81"/>
            <rFont val="Tahoma"/>
            <family val="2"/>
          </rPr>
          <t xml:space="preserve">
4.1.7.3
</t>
        </r>
      </text>
    </comment>
    <comment ref="O5" authorId="0" shapeId="0" xr:uid="{E19012D0-0645-4F34-AF13-CB5AA0004C26}">
      <text>
        <r>
          <rPr>
            <b/>
            <sz val="9"/>
            <color indexed="81"/>
            <rFont val="Tahoma"/>
            <family val="2"/>
          </rPr>
          <t>VANESSA:</t>
        </r>
        <r>
          <rPr>
            <sz val="9"/>
            <color indexed="81"/>
            <rFont val="Tahoma"/>
            <family val="2"/>
          </rPr>
          <t xml:space="preserve">
4.1.5</t>
        </r>
      </text>
    </comment>
    <comment ref="K6" authorId="0" shapeId="0" xr:uid="{E5A3C74F-E1F9-47C3-9689-5CFB18C99000}">
      <text>
        <r>
          <rPr>
            <b/>
            <sz val="9"/>
            <color indexed="81"/>
            <rFont val="Tahoma"/>
            <family val="2"/>
          </rPr>
          <t>VANESSA:</t>
        </r>
        <r>
          <rPr>
            <sz val="9"/>
            <color indexed="81"/>
            <rFont val="Tahoma"/>
            <family val="2"/>
          </rPr>
          <t xml:space="preserve">
5.5 DE BALANZA</t>
        </r>
      </text>
    </comment>
    <comment ref="O6" authorId="0" shapeId="0" xr:uid="{72FE551E-8A2D-4317-A8F6-CB5315AECF65}">
      <text>
        <r>
          <rPr>
            <b/>
            <sz val="9"/>
            <color indexed="81"/>
            <rFont val="Tahoma"/>
            <family val="2"/>
          </rPr>
          <t>VANESSA:</t>
        </r>
        <r>
          <rPr>
            <sz val="9"/>
            <color indexed="81"/>
            <rFont val="Tahoma"/>
            <family val="2"/>
          </rPr>
          <t xml:space="preserve">
4.1.7.9</t>
        </r>
      </text>
    </comment>
    <comment ref="H7" authorId="0" shapeId="0" xr:uid="{054095FF-E7A9-4CFB-BD57-DAC75D9928E8}">
      <text>
        <r>
          <rPr>
            <b/>
            <sz val="9"/>
            <color indexed="81"/>
            <rFont val="Tahoma"/>
            <family val="2"/>
          </rPr>
          <t>VANESSA:</t>
        </r>
        <r>
          <rPr>
            <sz val="9"/>
            <color indexed="81"/>
            <rFont val="Tahoma"/>
            <family val="2"/>
          </rPr>
          <t xml:space="preserve">
5.1 DE LA BALANZA</t>
        </r>
      </text>
    </comment>
    <comment ref="O7" authorId="0" shapeId="0" xr:uid="{78A34EAF-2300-44A8-814C-FA40A0BF9E90}">
      <text>
        <r>
          <rPr>
            <b/>
            <sz val="9"/>
            <color indexed="81"/>
            <rFont val="Tahoma"/>
            <family val="2"/>
          </rPr>
          <t>VANESSA:</t>
        </r>
        <r>
          <rPr>
            <sz val="9"/>
            <color indexed="81"/>
            <rFont val="Tahoma"/>
            <family val="2"/>
          </rPr>
          <t xml:space="preserve">
4.3</t>
        </r>
      </text>
    </comment>
    <comment ref="P8" authorId="0" shapeId="0" xr:uid="{B3CAD6EA-E3B0-45D9-B0F2-6F026A0B2E5F}">
      <text>
        <r>
          <rPr>
            <b/>
            <sz val="9"/>
            <color indexed="81"/>
            <rFont val="Tahoma"/>
            <family val="2"/>
          </rPr>
          <t>VANESSA:</t>
        </r>
        <r>
          <rPr>
            <sz val="9"/>
            <color indexed="81"/>
            <rFont val="Tahoma"/>
            <family val="2"/>
          </rPr>
          <t xml:space="preserve">
4
</t>
        </r>
      </text>
    </comment>
    <comment ref="F9" authorId="0" shapeId="0" xr:uid="{E417BDF1-C4CD-41AE-9E11-6D796FF252B5}">
      <text>
        <r>
          <rPr>
            <b/>
            <sz val="9"/>
            <color indexed="81"/>
            <rFont val="Tahoma"/>
            <family val="2"/>
          </rPr>
          <t>VANESSA:</t>
        </r>
        <r>
          <rPr>
            <sz val="9"/>
            <color indexed="81"/>
            <rFont val="Tahoma"/>
            <family val="2"/>
          </rPr>
          <t xml:space="preserve">
5 DE LA BALANZA
</t>
        </r>
      </text>
    </comment>
  </commentList>
</comments>
</file>

<file path=xl/sharedStrings.xml><?xml version="1.0" encoding="utf-8"?>
<sst xmlns="http://schemas.openxmlformats.org/spreadsheetml/2006/main" count="133" uniqueCount="73">
  <si>
    <t>Capítulo</t>
  </si>
  <si>
    <t>Federal</t>
  </si>
  <si>
    <t>Estatal</t>
  </si>
  <si>
    <t>Ingresos Propios</t>
  </si>
  <si>
    <t>Otros</t>
  </si>
  <si>
    <t>Total</t>
  </si>
  <si>
    <t>Contable</t>
  </si>
  <si>
    <t>SERVICIOS PERSONALES</t>
  </si>
  <si>
    <t>MATERIALES Y SUMINISTROS</t>
  </si>
  <si>
    <t>SERVICIOS GENERALES</t>
  </si>
  <si>
    <t>CONTABLES</t>
  </si>
  <si>
    <t xml:space="preserve">CONTABLE (OTROS GASTOS Y PÉRDIDAS EXTRAORDINARIAS SCGIV) </t>
  </si>
  <si>
    <t>RESULTADO PRESUPUESTAL</t>
  </si>
  <si>
    <t>RESULTADO CONTABLE</t>
  </si>
  <si>
    <t>EDO ACT GOBLAL (TOTAL DE GASTOS Y OTRAS PÉRDIDAS)</t>
  </si>
  <si>
    <t xml:space="preserve">EDO DE IG Y EG PRES (TOTAL DE EGRESOS "8") </t>
  </si>
  <si>
    <t>Ejercicio</t>
  </si>
  <si>
    <t>Instancia Fiscalizadora</t>
  </si>
  <si>
    <t>Total de Observaciones</t>
  </si>
  <si>
    <t>No. Observaciones Solventadas</t>
  </si>
  <si>
    <t>No. Observaciones pendientes de solventar</t>
  </si>
  <si>
    <t>Auditoría Externa                                                                        Rivera y Asociados, S.C.</t>
  </si>
  <si>
    <t>Auditoría Superior del Estado de Hidalgo</t>
  </si>
  <si>
    <t>Auditoría Externa                                                                        L.C.C. Xóchitl Vera Pérez</t>
  </si>
  <si>
    <t>Auditoría Externa</t>
  </si>
  <si>
    <t>Mauricio Bustamante Pérez</t>
  </si>
  <si>
    <t>2020, 2021 y 2022</t>
  </si>
  <si>
    <t>Órgano Interno de Control - ADQ</t>
  </si>
  <si>
    <t>Secretaría de la Función Pública</t>
  </si>
  <si>
    <t>2017, 2018 y 2019</t>
  </si>
  <si>
    <t>Órgano Interno de Control - RRHH</t>
  </si>
  <si>
    <t>Secretaria de Contraloría - Procesos</t>
  </si>
  <si>
    <t>TOTAL</t>
  </si>
  <si>
    <t>Auditoria Superior de la Federación - Participaciones Federales</t>
  </si>
  <si>
    <t>Órgano Interno de Control - Estados Financieros</t>
  </si>
  <si>
    <t>Auditoría Externa Mauricio Bustamante Pérez</t>
  </si>
  <si>
    <t>Etiquetado/No Etiquetado</t>
  </si>
  <si>
    <t>Número</t>
  </si>
  <si>
    <t>Nombre de la fuente de financiamiento</t>
  </si>
  <si>
    <t>Tipo</t>
  </si>
  <si>
    <t>Protegida</t>
  </si>
  <si>
    <t>1. NO ETIQUETADO</t>
  </si>
  <si>
    <t>RECURSOS FISCALES</t>
  </si>
  <si>
    <t>Recursos fiscales</t>
  </si>
  <si>
    <t>S</t>
  </si>
  <si>
    <t>RECURSOS FISCALES (PRODUCTOS)</t>
  </si>
  <si>
    <t>RECURSOS FISCALES (PRODUCTOS INCENTIVOS Y PARTICIPACIONES)</t>
  </si>
  <si>
    <t>INGRESOS PROPIOS</t>
  </si>
  <si>
    <t>Ingresos propios</t>
  </si>
  <si>
    <t>DERECHOS DEL COLEGIO DE BACHILLERES DEL ESTADO DE HIDALGO</t>
  </si>
  <si>
    <t>PRODUCTOS DEL COLEGIO DE BACHILLERES DEL ESTADO DE HIDALGO</t>
  </si>
  <si>
    <t>OTROS INGRESOS PROPIOS (COBAEH)</t>
  </si>
  <si>
    <t>INTERESES BANCARIOS DE INGRESOS PROPIOS DEL COLEGIO DE BACHILLERES DEL ESTADO DE HIDALGO</t>
  </si>
  <si>
    <t>2. ETIQUETADO</t>
  </si>
  <si>
    <t>(ETIQ) TRANSFERENCIAS FEDERALES</t>
  </si>
  <si>
    <t>Recursos federales</t>
  </si>
  <si>
    <t>(ETIQ) TRANSFERENCIAS FEDERALES ADICIONALES</t>
  </si>
  <si>
    <t>(ETIQ) FAGGEMS</t>
  </si>
  <si>
    <t>OTROS RECURSOS NO INHERENTES A LAS ACTIVIDADES FEDERALES</t>
  </si>
  <si>
    <t>FONDO GENERAL DE PARTICIPACIONES</t>
  </si>
  <si>
    <t>INCENTIVOS DERIVADOS DE LA COLABORACIÓN FISCAL</t>
  </si>
  <si>
    <t>(LIBRE DISP) FEIEF FONDO DE ESTABILIZACIÓN DE LOS INGRESOS DE LAS ENTIDADES FEDERATIVAS</t>
  </si>
  <si>
    <t>IMPUESTO ESPECIAL SOBRE PRODUCCIÓN Y SERVICIOS (TABACO LABRADO, BEBIDAS ALCOHÓLICAS Y REFRESCOS)</t>
  </si>
  <si>
    <t>OTROS RECURSOS</t>
  </si>
  <si>
    <t>Otros recursos</t>
  </si>
  <si>
    <t>CONCEPTO</t>
  </si>
  <si>
    <t>Subsidio federal</t>
  </si>
  <si>
    <t>Transferencia estatal</t>
  </si>
  <si>
    <t>Venta de bienes y prestación de servicios</t>
  </si>
  <si>
    <t>Productos</t>
  </si>
  <si>
    <t>Otros ingresos no inherentes</t>
  </si>
  <si>
    <t>Otros Ingresos y Beneficios varios</t>
  </si>
  <si>
    <t>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</si>
</sst>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5" x14ac:knownFonts="1">
    <font>
      <sz val="11"/>
      <color theme="1"/>
      <name val="Calibri"/>
      <family val="2"/>
      <scheme val="minor"/>
    </font>
    <font>
      <b/>
      <sz val="8"/>
      <color rgb="FFFFFFFF"/>
      <name val="Montserrat"/>
    </font>
    <font>
      <sz val="8"/>
      <color rgb="FF000000"/>
      <name val="Montserrat"/>
    </font>
    <font>
      <b/>
      <sz val="8"/>
      <color rgb="FF000000"/>
      <name val="Montserrat"/>
    </font>
    <font>
      <sz val="8"/>
      <color rgb="FFFFFFFF"/>
      <name val="Montserrat"/>
    </font>
    <font>
      <sz val="9"/>
      <color rgb="FF000000"/>
      <name val="Montserrat"/>
    </font>
    <font>
      <sz val="10"/>
      <color theme="1"/>
      <name val="Montserrat"/>
    </font>
    <font>
      <sz val="9"/>
      <color theme="1"/>
      <name val="Montserrat"/>
    </font>
    <font>
      <sz val="9"/>
      <color rgb="FFFF0000"/>
      <name val="Montserrat"/>
    </font>
    <font>
      <b/>
      <sz val="9"/>
      <color rgb="FF000000"/>
      <name val="Montserrat"/>
    </font>
    <font>
      <b/>
      <sz val="10"/>
      <color rgb="FF000000"/>
      <name val="Montserra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8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A021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0" fillId="0" borderId="0" xfId="0" applyNumberFormat="1"/>
    <xf numFmtId="4" fontId="2" fillId="0" borderId="4" xfId="0" applyNumberFormat="1" applyFont="1" applyBorder="1" applyAlignment="1">
      <alignment horizontal="right" vertical="center" indent="1"/>
    </xf>
    <xf numFmtId="8" fontId="0" fillId="0" borderId="0" xfId="0" applyNumberFormat="1"/>
    <xf numFmtId="8" fontId="3" fillId="0" borderId="4" xfId="0" applyNumberFormat="1" applyFont="1" applyBorder="1" applyAlignment="1">
      <alignment horizontal="right" vertical="center" indent="1"/>
    </xf>
    <xf numFmtId="0" fontId="3" fillId="3" borderId="3" xfId="0" applyFont="1" applyFill="1" applyBorder="1" applyAlignment="1">
      <alignment horizontal="center" vertical="center"/>
    </xf>
    <xf numFmtId="8" fontId="3" fillId="3" borderId="4" xfId="0" applyNumberFormat="1" applyFont="1" applyFill="1" applyBorder="1" applyAlignment="1">
      <alignment horizontal="righ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4" fontId="0" fillId="6" borderId="0" xfId="0" applyNumberFormat="1" applyFill="1"/>
    <xf numFmtId="8" fontId="0" fillId="6" borderId="0" xfId="0" applyNumberFormat="1" applyFill="1"/>
    <xf numFmtId="4" fontId="0" fillId="0" borderId="0" xfId="0" applyNumberFormat="1" applyFill="1"/>
    <xf numFmtId="0" fontId="0" fillId="0" borderId="0" xfId="0" applyFill="1"/>
    <xf numFmtId="4" fontId="0" fillId="6" borderId="0" xfId="0" applyNumberFormat="1" applyFill="1" applyAlignment="1">
      <alignment horizontal="center"/>
    </xf>
    <xf numFmtId="0" fontId="13" fillId="0" borderId="0" xfId="0" applyFont="1"/>
    <xf numFmtId="8" fontId="14" fillId="0" borderId="4" xfId="0" applyNumberFormat="1" applyFont="1" applyBorder="1" applyAlignment="1">
      <alignment horizontal="right" vertical="center" indent="1"/>
    </xf>
    <xf numFmtId="0" fontId="0" fillId="0" borderId="8" xfId="0" applyFill="1" applyBorder="1"/>
    <xf numFmtId="4" fontId="0" fillId="0" borderId="8" xfId="0" applyNumberFormat="1" applyFill="1" applyBorder="1"/>
    <xf numFmtId="0" fontId="13" fillId="0" borderId="8" xfId="0" applyFont="1" applyFill="1" applyBorder="1"/>
    <xf numFmtId="0" fontId="0" fillId="0" borderId="0" xfId="0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5" borderId="7" xfId="0" applyFont="1" applyFill="1" applyBorder="1" applyAlignment="1">
      <alignment horizontal="right" vertical="center"/>
    </xf>
    <xf numFmtId="0" fontId="9" fillId="5" borderId="2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272A-487B-446E-AEDD-D8D953BC4423}">
  <dimension ref="A1:Q37"/>
  <sheetViews>
    <sheetView tabSelected="1" topLeftCell="C1" workbookViewId="0">
      <selection activeCell="O10" sqref="O10"/>
    </sheetView>
  </sheetViews>
  <sheetFormatPr baseColWidth="10" defaultRowHeight="15" x14ac:dyDescent="0.25"/>
  <cols>
    <col min="1" max="1" width="26.140625" bestFit="1" customWidth="1"/>
    <col min="2" max="2" width="15.5703125" bestFit="1" customWidth="1"/>
    <col min="3" max="3" width="15.7109375" bestFit="1" customWidth="1"/>
    <col min="4" max="4" width="14.7109375" bestFit="1" customWidth="1"/>
    <col min="5" max="5" width="14" bestFit="1" customWidth="1"/>
    <col min="6" max="6" width="17.140625" bestFit="1" customWidth="1"/>
    <col min="7" max="7" width="25.140625" bestFit="1" customWidth="1"/>
    <col min="8" max="8" width="16.42578125" customWidth="1"/>
    <col min="9" max="9" width="17.140625" bestFit="1" customWidth="1"/>
    <col min="10" max="10" width="14.7109375" bestFit="1" customWidth="1"/>
    <col min="11" max="11" width="15.28515625" bestFit="1" customWidth="1"/>
    <col min="12" max="12" width="11.85546875" bestFit="1" customWidth="1"/>
    <col min="13" max="13" width="11.7109375" bestFit="1" customWidth="1"/>
    <col min="14" max="14" width="33.28515625" bestFit="1" customWidth="1"/>
    <col min="15" max="15" width="16.5703125" bestFit="1" customWidth="1"/>
    <col min="16" max="16" width="15.28515625" bestFit="1" customWidth="1"/>
    <col min="17" max="17" width="16.42578125" bestFit="1" customWidth="1"/>
  </cols>
  <sheetData>
    <row r="1" spans="1:17" ht="26.2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N1" s="1" t="s">
        <v>65</v>
      </c>
      <c r="O1" s="2" t="s">
        <v>72</v>
      </c>
    </row>
    <row r="2" spans="1:17" ht="15.75" thickBot="1" x14ac:dyDescent="0.3">
      <c r="A2" s="3">
        <v>1000</v>
      </c>
      <c r="B2" s="5">
        <f>B12+C12+D12</f>
        <v>596414429.76999998</v>
      </c>
      <c r="C2" s="5">
        <f>B18+C18+D18+E18+F18+G18+H18+I18+J18+K18+L18+M18+N18+O18+P18+Q18</f>
        <v>735402226.08000004</v>
      </c>
      <c r="D2" s="5">
        <f>B24+C24+D24+E24+F24</f>
        <v>0</v>
      </c>
      <c r="E2" s="5">
        <f>B33</f>
        <v>0</v>
      </c>
      <c r="F2" s="27">
        <f>SUM(B2:E2)</f>
        <v>1331816655.8499999</v>
      </c>
      <c r="J2" s="6">
        <f>F2-K2</f>
        <v>0</v>
      </c>
      <c r="K2" s="21">
        <v>1331816655.8499999</v>
      </c>
      <c r="L2" t="b">
        <f>K2=F2</f>
        <v>1</v>
      </c>
      <c r="N2" s="3" t="s">
        <v>66</v>
      </c>
      <c r="O2" s="5">
        <v>630110488.82000005</v>
      </c>
    </row>
    <row r="3" spans="1:17" ht="15.75" thickBot="1" x14ac:dyDescent="0.3">
      <c r="A3" s="3">
        <v>2000</v>
      </c>
      <c r="B3" s="5">
        <f>B13+C13+D13</f>
        <v>8020115.5499999998</v>
      </c>
      <c r="C3" s="5">
        <f>B19+C19+D19+E19+F19+G19+N19</f>
        <v>145295750.86999997</v>
      </c>
      <c r="D3" s="5">
        <f>B25+C25+D25+E25+F25</f>
        <v>7630066.3200000003</v>
      </c>
      <c r="E3" s="5">
        <f>B34</f>
        <v>0</v>
      </c>
      <c r="F3" s="7">
        <f>SUM(B3:E3)</f>
        <v>160945932.73999998</v>
      </c>
      <c r="J3" s="6">
        <f>F3-K3</f>
        <v>0</v>
      </c>
      <c r="K3" s="21">
        <v>160945932.74000001</v>
      </c>
      <c r="L3" t="b">
        <f t="shared" ref="L3:L4" si="0">K3=F3</f>
        <v>1</v>
      </c>
      <c r="N3" s="3" t="s">
        <v>67</v>
      </c>
      <c r="O3" s="5">
        <v>959456395.35000002</v>
      </c>
    </row>
    <row r="4" spans="1:17" ht="15.75" thickBot="1" x14ac:dyDescent="0.3">
      <c r="A4" s="3">
        <v>3000</v>
      </c>
      <c r="B4" s="5">
        <f>B14+C14+D14</f>
        <v>22991699.449999999</v>
      </c>
      <c r="C4" s="5">
        <f>B20+C20+D20+E20+F20+G20+N20+P20</f>
        <v>63707431.470000006</v>
      </c>
      <c r="D4" s="5">
        <f>B26+C26+D26+E26+F26</f>
        <v>2754565.8000000003</v>
      </c>
      <c r="E4" s="5">
        <f>B35</f>
        <v>0</v>
      </c>
      <c r="F4" s="7">
        <f>SUM(B4:E4)</f>
        <v>89453696.719999999</v>
      </c>
      <c r="J4" s="6">
        <f>F4-K4</f>
        <v>0</v>
      </c>
      <c r="K4" s="21">
        <v>89453696.719999999</v>
      </c>
      <c r="L4" t="b">
        <f t="shared" si="0"/>
        <v>1</v>
      </c>
      <c r="N4" s="3" t="s">
        <v>68</v>
      </c>
      <c r="O4" s="5">
        <v>35708465.5</v>
      </c>
    </row>
    <row r="5" spans="1:17" ht="15.75" thickBot="1" x14ac:dyDescent="0.3">
      <c r="A5" s="3">
        <v>5000</v>
      </c>
      <c r="B5" s="5">
        <v>0</v>
      </c>
      <c r="C5" s="5">
        <v>0</v>
      </c>
      <c r="D5" s="5">
        <f>SUM(B27:F29)</f>
        <v>0</v>
      </c>
      <c r="E5" s="5">
        <v>0</v>
      </c>
      <c r="F5" s="7">
        <f t="shared" ref="F5" si="1">SUM(B5:E5)</f>
        <v>0</v>
      </c>
      <c r="H5" s="31" t="s">
        <v>15</v>
      </c>
      <c r="J5" s="6">
        <f t="shared" ref="J5" si="2">F5-K5</f>
        <v>0</v>
      </c>
      <c r="K5" s="21">
        <v>0</v>
      </c>
      <c r="L5" t="b">
        <f>K5=F5</f>
        <v>1</v>
      </c>
      <c r="N5" s="3" t="s">
        <v>69</v>
      </c>
      <c r="O5" s="5">
        <v>59795.23</v>
      </c>
    </row>
    <row r="6" spans="1:17" ht="15.75" thickBot="1" x14ac:dyDescent="0.3">
      <c r="A6" s="3" t="s">
        <v>6</v>
      </c>
      <c r="B6" s="5">
        <f>B15+D15</f>
        <v>19826.509999999998</v>
      </c>
      <c r="C6" s="5">
        <f>B21+C21+D21+E21+F21+G21</f>
        <v>858828.78</v>
      </c>
      <c r="D6" s="5">
        <f>B30+C30+D30+E30+F30</f>
        <v>9148711.8499999996</v>
      </c>
      <c r="E6" s="5">
        <f>B36</f>
        <v>4537482.79</v>
      </c>
      <c r="F6" s="27">
        <f>SUM(B6:E6)</f>
        <v>14564849.93</v>
      </c>
      <c r="G6" t="s">
        <v>12</v>
      </c>
      <c r="H6" s="31"/>
      <c r="J6" s="6">
        <f>F6-K6</f>
        <v>0</v>
      </c>
      <c r="K6" s="21">
        <v>14564849.93</v>
      </c>
      <c r="L6" t="b">
        <f>K6=F6</f>
        <v>1</v>
      </c>
      <c r="N6" s="3" t="s">
        <v>70</v>
      </c>
      <c r="O6" s="5">
        <v>1484832.55</v>
      </c>
    </row>
    <row r="7" spans="1:17" ht="15.75" thickBot="1" x14ac:dyDescent="0.3">
      <c r="A7" s="8" t="s">
        <v>5</v>
      </c>
      <c r="B7" s="9">
        <f>SUM(B2:B6)</f>
        <v>627446071.27999997</v>
      </c>
      <c r="C7" s="9">
        <f t="shared" ref="C7:E7" si="3">SUM(C2:C6)</f>
        <v>945264237.20000005</v>
      </c>
      <c r="D7" s="9">
        <f t="shared" si="3"/>
        <v>19533343.969999999</v>
      </c>
      <c r="E7" s="9">
        <f t="shared" si="3"/>
        <v>4537482.79</v>
      </c>
      <c r="F7" s="9">
        <f>SUM(B7:E7)</f>
        <v>1596781135.24</v>
      </c>
      <c r="G7" s="6">
        <f>F7-F6</f>
        <v>1582216285.3099999</v>
      </c>
      <c r="H7" s="25">
        <v>1582216285.3099999</v>
      </c>
      <c r="I7" s="6">
        <f>G7-H7</f>
        <v>0</v>
      </c>
      <c r="K7" s="4">
        <f>SUM(K2:K6)</f>
        <v>1596781135.24</v>
      </c>
      <c r="L7" t="b">
        <f>K7=F7</f>
        <v>1</v>
      </c>
      <c r="N7" s="3" t="s">
        <v>71</v>
      </c>
      <c r="O7" s="5">
        <v>0</v>
      </c>
    </row>
    <row r="8" spans="1:17" ht="15.75" thickBot="1" x14ac:dyDescent="0.3">
      <c r="E8" t="s">
        <v>13</v>
      </c>
      <c r="F8" s="6">
        <f>F7-F5</f>
        <v>1596781135.24</v>
      </c>
      <c r="N8" s="8" t="s">
        <v>5</v>
      </c>
      <c r="O8" s="9">
        <f>SUM(O2:O7)</f>
        <v>1626819977.45</v>
      </c>
      <c r="P8" s="4">
        <v>1626819977.45</v>
      </c>
      <c r="Q8" s="6">
        <f>O8-P8</f>
        <v>0</v>
      </c>
    </row>
    <row r="9" spans="1:17" x14ac:dyDescent="0.25">
      <c r="E9" t="s">
        <v>14</v>
      </c>
      <c r="F9" s="22">
        <v>1596781135.24</v>
      </c>
    </row>
    <row r="10" spans="1:17" x14ac:dyDescent="0.25">
      <c r="F10" s="6">
        <f>F8-F9</f>
        <v>0</v>
      </c>
    </row>
    <row r="11" spans="1:17" ht="15.75" thickBot="1" x14ac:dyDescent="0.3">
      <c r="B11" s="28">
        <v>5.01</v>
      </c>
      <c r="C11" s="28">
        <v>5.0199999999999996</v>
      </c>
      <c r="D11" s="28">
        <v>5.03</v>
      </c>
      <c r="F11" s="6"/>
    </row>
    <row r="12" spans="1:17" ht="15.75" thickTop="1" x14ac:dyDescent="0.25">
      <c r="A12" t="s">
        <v>7</v>
      </c>
      <c r="B12" s="23">
        <v>596414429.76999998</v>
      </c>
      <c r="C12" s="23"/>
      <c r="D12" s="24"/>
      <c r="E12" s="24"/>
      <c r="F12" s="24"/>
      <c r="G12" s="24"/>
    </row>
    <row r="13" spans="1:17" x14ac:dyDescent="0.25">
      <c r="A13" t="s">
        <v>8</v>
      </c>
      <c r="B13" s="23">
        <v>8020115.5499999998</v>
      </c>
      <c r="C13" s="23"/>
      <c r="D13" s="24"/>
      <c r="E13" s="24"/>
      <c r="F13" s="24"/>
      <c r="G13" s="24"/>
    </row>
    <row r="14" spans="1:17" x14ac:dyDescent="0.25">
      <c r="A14" t="s">
        <v>9</v>
      </c>
      <c r="B14" s="23">
        <v>22991699.449999999</v>
      </c>
      <c r="C14" s="23"/>
      <c r="D14" s="24"/>
      <c r="E14" s="24"/>
      <c r="F14" s="24"/>
      <c r="G14" s="24"/>
    </row>
    <row r="15" spans="1:17" x14ac:dyDescent="0.25">
      <c r="A15" t="s">
        <v>11</v>
      </c>
      <c r="B15" s="24">
        <v>0</v>
      </c>
      <c r="C15" s="23"/>
      <c r="D15" s="23">
        <v>19826.509999999998</v>
      </c>
      <c r="E15" s="24"/>
      <c r="F15" s="24"/>
      <c r="G15" s="24"/>
    </row>
    <row r="16" spans="1:17" x14ac:dyDescent="0.25">
      <c r="B16" s="24"/>
      <c r="C16" s="24"/>
      <c r="D16" s="23"/>
      <c r="E16" s="24"/>
      <c r="F16" s="24"/>
      <c r="G16" s="24"/>
    </row>
    <row r="17" spans="1:17" ht="15.75" thickBot="1" x14ac:dyDescent="0.3">
      <c r="B17" s="29">
        <v>5.1100000000000003</v>
      </c>
      <c r="C17" s="30">
        <v>1.01</v>
      </c>
      <c r="D17" s="30">
        <v>1.02</v>
      </c>
      <c r="E17" s="28">
        <v>5.12</v>
      </c>
      <c r="F17" s="30">
        <v>1.03</v>
      </c>
      <c r="G17" s="28">
        <v>5.14</v>
      </c>
      <c r="H17" s="28">
        <v>5.15</v>
      </c>
      <c r="I17" s="28">
        <v>1.04</v>
      </c>
      <c r="J17" s="28">
        <v>1.05</v>
      </c>
      <c r="K17" s="28">
        <v>1.06</v>
      </c>
      <c r="L17" s="28">
        <v>5.16</v>
      </c>
      <c r="M17" s="28">
        <v>5.17</v>
      </c>
      <c r="N17" s="28">
        <v>1.07</v>
      </c>
      <c r="O17" s="28">
        <v>1.08</v>
      </c>
      <c r="P17" s="28">
        <v>1.0900000000000001</v>
      </c>
      <c r="Q17" s="28">
        <v>1.1000000000000001</v>
      </c>
    </row>
    <row r="18" spans="1:17" ht="15.75" thickTop="1" x14ac:dyDescent="0.25">
      <c r="A18" t="s">
        <v>7</v>
      </c>
      <c r="B18" s="23">
        <v>473385362.81999999</v>
      </c>
      <c r="C18" s="24"/>
      <c r="D18" s="23">
        <v>0</v>
      </c>
      <c r="E18" s="24"/>
      <c r="F18" s="24">
        <v>0</v>
      </c>
      <c r="G18" s="23">
        <v>51071800.409999996</v>
      </c>
      <c r="H18" s="4">
        <v>12502363.699999999</v>
      </c>
      <c r="I18" s="4">
        <v>16496953.630000001</v>
      </c>
      <c r="J18" s="4">
        <v>20257829.539999999</v>
      </c>
      <c r="K18" s="4">
        <v>17892204.41</v>
      </c>
      <c r="L18" s="4">
        <v>7064170.6100000003</v>
      </c>
      <c r="M18" s="4">
        <v>6581585.3700000001</v>
      </c>
      <c r="N18" s="4">
        <v>24388358.719999999</v>
      </c>
      <c r="O18" s="4">
        <v>98843576.269999996</v>
      </c>
      <c r="Q18" s="4">
        <v>6918020.5999999996</v>
      </c>
    </row>
    <row r="19" spans="1:17" x14ac:dyDescent="0.25">
      <c r="A19" t="s">
        <v>8</v>
      </c>
      <c r="B19" s="23">
        <v>140373475.75</v>
      </c>
      <c r="C19" s="24"/>
      <c r="D19" s="24"/>
      <c r="E19" s="24"/>
      <c r="F19" s="23">
        <v>0</v>
      </c>
      <c r="G19" s="23">
        <v>3698369.95</v>
      </c>
      <c r="N19" s="4">
        <v>1223905.17</v>
      </c>
    </row>
    <row r="20" spans="1:17" x14ac:dyDescent="0.25">
      <c r="A20" t="s">
        <v>9</v>
      </c>
      <c r="B20" s="23">
        <v>45740395.200000003</v>
      </c>
      <c r="C20" s="23">
        <v>0</v>
      </c>
      <c r="D20" s="24"/>
      <c r="E20" s="24"/>
      <c r="F20" s="23">
        <v>0</v>
      </c>
      <c r="G20" s="23">
        <v>12555171.949999999</v>
      </c>
      <c r="N20" s="4">
        <v>1979512.74</v>
      </c>
      <c r="P20" s="4">
        <v>3432351.58</v>
      </c>
    </row>
    <row r="21" spans="1:17" x14ac:dyDescent="0.25">
      <c r="A21" t="s">
        <v>11</v>
      </c>
      <c r="B21" s="23">
        <v>858828.78</v>
      </c>
      <c r="C21" s="24">
        <v>0</v>
      </c>
      <c r="D21" s="24"/>
      <c r="E21" s="24"/>
      <c r="F21" s="24"/>
      <c r="G21" s="24"/>
    </row>
    <row r="22" spans="1:17" x14ac:dyDescent="0.25">
      <c r="B22" s="24"/>
      <c r="C22" s="24"/>
      <c r="D22" s="24"/>
      <c r="E22" s="24"/>
      <c r="F22" s="24"/>
      <c r="G22" s="24"/>
    </row>
    <row r="23" spans="1:17" ht="15.75" thickBot="1" x14ac:dyDescent="0.3">
      <c r="B23" s="29">
        <v>4.01</v>
      </c>
      <c r="C23" s="28">
        <v>4.0199999999999996</v>
      </c>
      <c r="D23" s="28">
        <v>4.03</v>
      </c>
      <c r="E23" s="28">
        <v>4.04</v>
      </c>
      <c r="F23" s="28">
        <v>4.05</v>
      </c>
      <c r="G23" s="24"/>
      <c r="H23" s="24"/>
      <c r="I23" s="24"/>
    </row>
    <row r="24" spans="1:17" ht="15.75" thickTop="1" x14ac:dyDescent="0.25">
      <c r="A24" t="s">
        <v>7</v>
      </c>
      <c r="B24" s="23">
        <v>0</v>
      </c>
      <c r="C24" s="24"/>
      <c r="D24" s="23"/>
      <c r="E24" s="24"/>
      <c r="F24" s="24"/>
      <c r="G24" s="24"/>
    </row>
    <row r="25" spans="1:17" x14ac:dyDescent="0.25">
      <c r="A25" t="s">
        <v>8</v>
      </c>
      <c r="B25" s="23"/>
      <c r="C25" s="24">
        <v>6790451.3600000003</v>
      </c>
      <c r="D25" s="23">
        <v>839614.96</v>
      </c>
      <c r="E25" s="24"/>
      <c r="F25" s="24"/>
      <c r="G25" s="24"/>
    </row>
    <row r="26" spans="1:17" x14ac:dyDescent="0.25">
      <c r="A26" t="s">
        <v>9</v>
      </c>
      <c r="B26" s="23"/>
      <c r="C26" s="23"/>
      <c r="D26" s="23">
        <v>1243724.3500000001</v>
      </c>
      <c r="E26" s="23">
        <v>1484832.55</v>
      </c>
      <c r="F26" s="23">
        <v>26008.9</v>
      </c>
      <c r="G26" s="24"/>
    </row>
    <row r="27" spans="1:17" x14ac:dyDescent="0.25">
      <c r="A27">
        <v>511001</v>
      </c>
      <c r="B27" s="24"/>
      <c r="C27" s="24"/>
      <c r="D27" s="24"/>
      <c r="E27" s="24"/>
      <c r="F27" s="24"/>
      <c r="G27" s="24"/>
    </row>
    <row r="28" spans="1:17" x14ac:dyDescent="0.25">
      <c r="A28">
        <v>515001</v>
      </c>
      <c r="B28" s="24"/>
      <c r="C28" s="24"/>
      <c r="D28" s="24"/>
      <c r="E28" s="24"/>
      <c r="F28" s="24"/>
      <c r="G28" s="24"/>
    </row>
    <row r="29" spans="1:17" x14ac:dyDescent="0.25">
      <c r="A29">
        <v>564001</v>
      </c>
      <c r="B29" s="24"/>
      <c r="C29" s="24"/>
      <c r="D29" s="24"/>
      <c r="E29" s="24"/>
      <c r="F29" s="24"/>
      <c r="G29" s="24"/>
    </row>
    <row r="30" spans="1:17" x14ac:dyDescent="0.25">
      <c r="A30" t="s">
        <v>11</v>
      </c>
      <c r="B30" s="23">
        <v>9148711.8499999996</v>
      </c>
      <c r="C30" s="24"/>
      <c r="D30" s="24">
        <v>0</v>
      </c>
      <c r="E30" s="24">
        <v>0</v>
      </c>
      <c r="F30" s="24"/>
      <c r="G30" s="24"/>
    </row>
    <row r="31" spans="1:17" x14ac:dyDescent="0.25">
      <c r="B31" s="24"/>
      <c r="C31" s="24"/>
      <c r="D31" s="24"/>
      <c r="E31" s="24"/>
      <c r="F31" s="24"/>
      <c r="G31" s="24"/>
    </row>
    <row r="32" spans="1:17" ht="15.75" thickBot="1" x14ac:dyDescent="0.3">
      <c r="B32" s="28">
        <v>7.01</v>
      </c>
      <c r="C32" s="24"/>
      <c r="D32" s="24"/>
      <c r="E32" s="24"/>
      <c r="F32" s="24"/>
      <c r="G32" s="24"/>
    </row>
    <row r="33" spans="1:7" ht="15.75" thickTop="1" x14ac:dyDescent="0.25">
      <c r="A33" t="s">
        <v>7</v>
      </c>
      <c r="B33" s="24"/>
      <c r="C33" s="24"/>
      <c r="D33" s="24"/>
      <c r="E33" s="24"/>
      <c r="F33" s="24"/>
      <c r="G33" s="24"/>
    </row>
    <row r="34" spans="1:7" x14ac:dyDescent="0.25">
      <c r="A34" t="s">
        <v>8</v>
      </c>
      <c r="B34" s="24"/>
      <c r="C34" s="24"/>
      <c r="D34" s="24"/>
      <c r="E34" s="24"/>
      <c r="F34" s="24"/>
      <c r="G34" s="24"/>
    </row>
    <row r="35" spans="1:7" x14ac:dyDescent="0.25">
      <c r="A35" t="s">
        <v>9</v>
      </c>
      <c r="B35" s="24"/>
    </row>
    <row r="36" spans="1:7" x14ac:dyDescent="0.25">
      <c r="A36" t="s">
        <v>10</v>
      </c>
      <c r="B36" s="23">
        <v>4537482.79</v>
      </c>
    </row>
    <row r="37" spans="1:7" x14ac:dyDescent="0.25">
      <c r="B37" s="24"/>
    </row>
  </sheetData>
  <mergeCells count="1">
    <mergeCell ref="H5:H6"/>
  </mergeCells>
  <pageMargins left="0.7" right="0.7" top="0.75" bottom="0.75" header="0.3" footer="0.3"/>
  <pageSetup orientation="portrait" verticalDpi="0" r:id="rId1"/>
  <ignoredErrors>
    <ignoredError sqref="F5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3E3A0-CC19-4371-972C-D9FCB3CA0C12}">
  <dimension ref="A1:E16"/>
  <sheetViews>
    <sheetView workbookViewId="0">
      <selection sqref="A1:E16"/>
    </sheetView>
  </sheetViews>
  <sheetFormatPr baseColWidth="10" defaultRowHeight="15" x14ac:dyDescent="0.25"/>
  <cols>
    <col min="1" max="1" width="15.85546875" bestFit="1" customWidth="1"/>
    <col min="2" max="2" width="18.140625" bestFit="1" customWidth="1"/>
    <col min="3" max="5" width="10.5703125" bestFit="1" customWidth="1"/>
  </cols>
  <sheetData>
    <row r="1" spans="1:5" ht="64.5" thickBot="1" x14ac:dyDescent="0.3">
      <c r="A1" s="10" t="s">
        <v>16</v>
      </c>
      <c r="B1" s="11" t="s">
        <v>17</v>
      </c>
      <c r="C1" s="12" t="s">
        <v>18</v>
      </c>
      <c r="D1" s="12" t="s">
        <v>19</v>
      </c>
      <c r="E1" s="12" t="s">
        <v>20</v>
      </c>
    </row>
    <row r="2" spans="1:5" ht="41.25" thickBot="1" x14ac:dyDescent="0.3">
      <c r="A2" s="13">
        <v>2017</v>
      </c>
      <c r="B2" s="14" t="s">
        <v>21</v>
      </c>
      <c r="C2" s="15">
        <v>19</v>
      </c>
      <c r="D2" s="15">
        <v>11</v>
      </c>
      <c r="E2" s="15">
        <v>8</v>
      </c>
    </row>
    <row r="3" spans="1:5" ht="41.25" thickBot="1" x14ac:dyDescent="0.3">
      <c r="A3" s="16">
        <v>2017</v>
      </c>
      <c r="B3" s="14" t="s">
        <v>22</v>
      </c>
      <c r="C3" s="15">
        <v>4</v>
      </c>
      <c r="D3" s="15">
        <v>2</v>
      </c>
      <c r="E3" s="15">
        <v>2</v>
      </c>
    </row>
    <row r="4" spans="1:5" ht="41.25" thickBot="1" x14ac:dyDescent="0.3">
      <c r="A4" s="13">
        <v>2018</v>
      </c>
      <c r="B4" s="14" t="s">
        <v>23</v>
      </c>
      <c r="C4" s="15">
        <v>7</v>
      </c>
      <c r="D4" s="15">
        <v>5</v>
      </c>
      <c r="E4" s="15">
        <v>2</v>
      </c>
    </row>
    <row r="5" spans="1:5" ht="41.25" thickBot="1" x14ac:dyDescent="0.3">
      <c r="A5" s="16">
        <v>2019</v>
      </c>
      <c r="B5" s="14" t="s">
        <v>22</v>
      </c>
      <c r="C5" s="15">
        <v>3</v>
      </c>
      <c r="D5" s="15">
        <v>2</v>
      </c>
      <c r="E5" s="15">
        <v>1</v>
      </c>
    </row>
    <row r="6" spans="1:5" x14ac:dyDescent="0.25">
      <c r="A6" s="32">
        <v>2022</v>
      </c>
      <c r="B6" s="17" t="s">
        <v>24</v>
      </c>
      <c r="C6" s="34">
        <v>3</v>
      </c>
      <c r="D6" s="34">
        <v>0</v>
      </c>
      <c r="E6" s="34">
        <v>3</v>
      </c>
    </row>
    <row r="7" spans="1:5" ht="27.75" thickBot="1" x14ac:dyDescent="0.3">
      <c r="A7" s="33"/>
      <c r="B7" s="14" t="s">
        <v>25</v>
      </c>
      <c r="C7" s="35"/>
      <c r="D7" s="35"/>
      <c r="E7" s="35"/>
    </row>
    <row r="8" spans="1:5" ht="27.75" thickBot="1" x14ac:dyDescent="0.3">
      <c r="A8" s="16" t="s">
        <v>26</v>
      </c>
      <c r="B8" s="14" t="s">
        <v>27</v>
      </c>
      <c r="C8" s="15">
        <v>12</v>
      </c>
      <c r="D8" s="15">
        <v>9</v>
      </c>
      <c r="E8" s="15">
        <v>3</v>
      </c>
    </row>
    <row r="9" spans="1:5" ht="41.25" thickBot="1" x14ac:dyDescent="0.3">
      <c r="A9" s="16">
        <v>2022</v>
      </c>
      <c r="B9" s="14" t="s">
        <v>22</v>
      </c>
      <c r="C9" s="15">
        <v>7</v>
      </c>
      <c r="D9" s="15">
        <v>2</v>
      </c>
      <c r="E9" s="15">
        <v>5</v>
      </c>
    </row>
    <row r="10" spans="1:5" ht="27.75" thickBot="1" x14ac:dyDescent="0.3">
      <c r="A10" s="16">
        <v>2022</v>
      </c>
      <c r="B10" s="14" t="s">
        <v>28</v>
      </c>
      <c r="C10" s="15">
        <v>6</v>
      </c>
      <c r="D10" s="15">
        <v>2</v>
      </c>
      <c r="E10" s="15">
        <v>4</v>
      </c>
    </row>
    <row r="11" spans="1:5" ht="27.75" thickBot="1" x14ac:dyDescent="0.3">
      <c r="A11" s="18" t="s">
        <v>29</v>
      </c>
      <c r="B11" s="14" t="s">
        <v>30</v>
      </c>
      <c r="C11" s="15">
        <v>4</v>
      </c>
      <c r="D11" s="15">
        <v>0</v>
      </c>
      <c r="E11" s="15">
        <v>4</v>
      </c>
    </row>
    <row r="12" spans="1:5" ht="41.25" thickBot="1" x14ac:dyDescent="0.3">
      <c r="A12" s="16">
        <v>2023</v>
      </c>
      <c r="B12" s="14" t="s">
        <v>31</v>
      </c>
      <c r="C12" s="15">
        <v>1</v>
      </c>
      <c r="D12" s="15">
        <v>0</v>
      </c>
      <c r="E12" s="15">
        <v>1</v>
      </c>
    </row>
    <row r="13" spans="1:5" ht="54.75" thickBot="1" x14ac:dyDescent="0.3">
      <c r="A13" s="19">
        <v>2022</v>
      </c>
      <c r="B13" s="14" t="s">
        <v>33</v>
      </c>
      <c r="C13" s="15">
        <v>1</v>
      </c>
      <c r="D13" s="15">
        <v>0</v>
      </c>
      <c r="E13" s="15">
        <v>1</v>
      </c>
    </row>
    <row r="14" spans="1:5" ht="41.25" thickBot="1" x14ac:dyDescent="0.3">
      <c r="A14" s="19" t="s">
        <v>29</v>
      </c>
      <c r="B14" s="14" t="s">
        <v>34</v>
      </c>
      <c r="C14" s="15">
        <v>4</v>
      </c>
      <c r="D14" s="15">
        <v>0</v>
      </c>
      <c r="E14" s="15">
        <v>4</v>
      </c>
    </row>
    <row r="15" spans="1:5" ht="41.25" thickBot="1" x14ac:dyDescent="0.3">
      <c r="A15" s="19">
        <v>2023</v>
      </c>
      <c r="B15" s="17" t="s">
        <v>35</v>
      </c>
      <c r="C15" s="15">
        <v>5</v>
      </c>
      <c r="D15" s="15">
        <v>3</v>
      </c>
      <c r="E15" s="15">
        <v>2</v>
      </c>
    </row>
    <row r="16" spans="1:5" ht="15.75" thickBot="1" x14ac:dyDescent="0.3">
      <c r="A16" s="36" t="s">
        <v>32</v>
      </c>
      <c r="B16" s="37"/>
      <c r="C16" s="20">
        <f>SUM(C2:C15)</f>
        <v>76</v>
      </c>
      <c r="D16" s="20">
        <f>SUM(D2:D15)</f>
        <v>36</v>
      </c>
      <c r="E16" s="20">
        <f>SUM(E2:E15)</f>
        <v>40</v>
      </c>
    </row>
  </sheetData>
  <mergeCells count="5">
    <mergeCell ref="A6:A7"/>
    <mergeCell ref="C6:C7"/>
    <mergeCell ref="D6:D7"/>
    <mergeCell ref="E6:E7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BF9A-53C3-4049-A1A9-63270BAAE959}">
  <dimension ref="A1:E22"/>
  <sheetViews>
    <sheetView workbookViewId="0">
      <selection activeCell="B16" sqref="B16"/>
    </sheetView>
  </sheetViews>
  <sheetFormatPr baseColWidth="10" defaultRowHeight="15" x14ac:dyDescent="0.25"/>
  <cols>
    <col min="1" max="1" width="24.5703125" bestFit="1" customWidth="1"/>
    <col min="2" max="2" width="8.28515625" bestFit="1" customWidth="1"/>
    <col min="3" max="3" width="101.42578125" bestFit="1" customWidth="1"/>
    <col min="4" max="4" width="17.85546875" bestFit="1" customWidth="1"/>
    <col min="5" max="5" width="9.5703125" bestFit="1" customWidth="1"/>
  </cols>
  <sheetData>
    <row r="1" spans="1:5" x14ac:dyDescent="0.25">
      <c r="A1" t="s">
        <v>36</v>
      </c>
      <c r="B1" t="s">
        <v>37</v>
      </c>
      <c r="C1" t="s">
        <v>38</v>
      </c>
      <c r="D1" t="s">
        <v>39</v>
      </c>
      <c r="E1" t="s">
        <v>40</v>
      </c>
    </row>
    <row r="2" spans="1:5" x14ac:dyDescent="0.25">
      <c r="A2" t="s">
        <v>41</v>
      </c>
      <c r="B2">
        <v>1.01</v>
      </c>
      <c r="C2" t="s">
        <v>42</v>
      </c>
      <c r="D2" t="s">
        <v>43</v>
      </c>
      <c r="E2" t="s">
        <v>44</v>
      </c>
    </row>
    <row r="3" spans="1:5" x14ac:dyDescent="0.25">
      <c r="A3" t="s">
        <v>41</v>
      </c>
      <c r="B3">
        <v>1.02</v>
      </c>
      <c r="C3" t="s">
        <v>45</v>
      </c>
      <c r="D3" t="s">
        <v>43</v>
      </c>
      <c r="E3" t="s">
        <v>44</v>
      </c>
    </row>
    <row r="4" spans="1:5" x14ac:dyDescent="0.25">
      <c r="A4" t="s">
        <v>41</v>
      </c>
      <c r="B4">
        <v>1.03</v>
      </c>
      <c r="C4" t="s">
        <v>46</v>
      </c>
      <c r="D4" t="s">
        <v>43</v>
      </c>
      <c r="E4" t="s">
        <v>44</v>
      </c>
    </row>
    <row r="5" spans="1:5" x14ac:dyDescent="0.25">
      <c r="B5" s="26">
        <v>1.04</v>
      </c>
      <c r="C5" s="26"/>
    </row>
    <row r="6" spans="1:5" x14ac:dyDescent="0.25">
      <c r="B6" s="26">
        <v>1.05</v>
      </c>
      <c r="C6" s="26"/>
    </row>
    <row r="7" spans="1:5" x14ac:dyDescent="0.25">
      <c r="B7" s="26">
        <v>1.06</v>
      </c>
      <c r="C7" s="26"/>
    </row>
    <row r="8" spans="1:5" x14ac:dyDescent="0.25">
      <c r="A8" t="s">
        <v>41</v>
      </c>
      <c r="B8">
        <v>4.01</v>
      </c>
      <c r="C8" t="s">
        <v>47</v>
      </c>
      <c r="D8" t="s">
        <v>48</v>
      </c>
      <c r="E8" t="s">
        <v>44</v>
      </c>
    </row>
    <row r="9" spans="1:5" x14ac:dyDescent="0.25">
      <c r="A9" t="s">
        <v>41</v>
      </c>
      <c r="B9">
        <v>4.0199999999999996</v>
      </c>
      <c r="C9" t="s">
        <v>49</v>
      </c>
      <c r="D9" t="s">
        <v>48</v>
      </c>
      <c r="E9" t="s">
        <v>44</v>
      </c>
    </row>
    <row r="10" spans="1:5" x14ac:dyDescent="0.25">
      <c r="A10" t="s">
        <v>41</v>
      </c>
      <c r="B10">
        <v>4.03</v>
      </c>
      <c r="C10" t="s">
        <v>50</v>
      </c>
      <c r="D10" t="s">
        <v>48</v>
      </c>
      <c r="E10" t="s">
        <v>44</v>
      </c>
    </row>
    <row r="11" spans="1:5" x14ac:dyDescent="0.25">
      <c r="A11" t="s">
        <v>41</v>
      </c>
      <c r="B11">
        <v>4.04</v>
      </c>
      <c r="C11" t="s">
        <v>51</v>
      </c>
      <c r="D11" t="s">
        <v>48</v>
      </c>
      <c r="E11" t="s">
        <v>44</v>
      </c>
    </row>
    <row r="12" spans="1:5" x14ac:dyDescent="0.25">
      <c r="A12" t="s">
        <v>41</v>
      </c>
      <c r="B12">
        <v>4.05</v>
      </c>
      <c r="C12" t="s">
        <v>52</v>
      </c>
      <c r="D12" t="s">
        <v>48</v>
      </c>
      <c r="E12" t="s">
        <v>44</v>
      </c>
    </row>
    <row r="13" spans="1:5" x14ac:dyDescent="0.25">
      <c r="A13" t="s">
        <v>53</v>
      </c>
      <c r="B13">
        <v>5.01</v>
      </c>
      <c r="C13" t="s">
        <v>54</v>
      </c>
      <c r="D13" t="s">
        <v>55</v>
      </c>
      <c r="E13" t="s">
        <v>44</v>
      </c>
    </row>
    <row r="14" spans="1:5" x14ac:dyDescent="0.25">
      <c r="A14" t="s">
        <v>53</v>
      </c>
      <c r="B14">
        <v>5.0199999999999996</v>
      </c>
      <c r="C14" t="s">
        <v>56</v>
      </c>
      <c r="D14" t="s">
        <v>55</v>
      </c>
      <c r="E14" t="s">
        <v>44</v>
      </c>
    </row>
    <row r="15" spans="1:5" x14ac:dyDescent="0.25">
      <c r="A15" t="s">
        <v>53</v>
      </c>
      <c r="B15">
        <v>5.03</v>
      </c>
      <c r="C15" t="s">
        <v>57</v>
      </c>
      <c r="D15" t="s">
        <v>55</v>
      </c>
      <c r="E15" t="s">
        <v>44</v>
      </c>
    </row>
    <row r="16" spans="1:5" x14ac:dyDescent="0.25">
      <c r="A16" t="s">
        <v>53</v>
      </c>
      <c r="B16" s="26">
        <v>5.04</v>
      </c>
      <c r="C16" t="s">
        <v>58</v>
      </c>
      <c r="D16" t="s">
        <v>55</v>
      </c>
      <c r="E16" t="s">
        <v>44</v>
      </c>
    </row>
    <row r="17" spans="1:5" x14ac:dyDescent="0.25">
      <c r="A17" t="s">
        <v>41</v>
      </c>
      <c r="B17">
        <v>5.1100000000000003</v>
      </c>
      <c r="C17" t="s">
        <v>59</v>
      </c>
      <c r="D17" t="s">
        <v>55</v>
      </c>
      <c r="E17" t="s">
        <v>44</v>
      </c>
    </row>
    <row r="18" spans="1:5" x14ac:dyDescent="0.25">
      <c r="A18" t="s">
        <v>41</v>
      </c>
      <c r="B18">
        <v>5.12</v>
      </c>
      <c r="C18" t="s">
        <v>60</v>
      </c>
      <c r="D18" t="s">
        <v>55</v>
      </c>
      <c r="E18" t="s">
        <v>44</v>
      </c>
    </row>
    <row r="19" spans="1:5" x14ac:dyDescent="0.25">
      <c r="A19" t="s">
        <v>41</v>
      </c>
      <c r="B19">
        <v>5.13</v>
      </c>
      <c r="C19" t="s">
        <v>61</v>
      </c>
      <c r="D19" t="s">
        <v>55</v>
      </c>
      <c r="E19" t="s">
        <v>44</v>
      </c>
    </row>
    <row r="20" spans="1:5" x14ac:dyDescent="0.25">
      <c r="A20" t="s">
        <v>41</v>
      </c>
      <c r="B20">
        <v>5.14</v>
      </c>
      <c r="C20" t="s">
        <v>62</v>
      </c>
      <c r="D20" t="s">
        <v>55</v>
      </c>
      <c r="E20" t="s">
        <v>44</v>
      </c>
    </row>
    <row r="21" spans="1:5" x14ac:dyDescent="0.25">
      <c r="B21" s="26">
        <v>5.15</v>
      </c>
    </row>
    <row r="22" spans="1:5" x14ac:dyDescent="0.25">
      <c r="A22" t="s">
        <v>41</v>
      </c>
      <c r="B22">
        <v>7.01</v>
      </c>
      <c r="C22" t="s">
        <v>63</v>
      </c>
      <c r="D22" t="s">
        <v>64</v>
      </c>
      <c r="E2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NOTAS</vt:lpstr>
      <vt:lpstr>AUDITORIAS</vt:lpstr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Vanessa Huesca</cp:lastModifiedBy>
  <dcterms:created xsi:type="dcterms:W3CDTF">2024-04-24T15:59:52Z</dcterms:created>
  <dcterms:modified xsi:type="dcterms:W3CDTF">2026-01-21T19:46:58Z</dcterms:modified>
</cp:coreProperties>
</file>